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CARPETAS 2018-2023\2023\REPORTES PARA WEB RAI OAI\diciembre 2023\"/>
    </mc:Choice>
  </mc:AlternateContent>
  <xr:revisionPtr revIDLastSave="0" documentId="13_ncr:1_{4DC1BDD7-3759-48D8-BCE8-12B54F8E66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'!$A$1:$P$111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F85" i="2" l="1"/>
  <c r="G85" i="2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<sst xmlns="http://schemas.openxmlformats.org/spreadsheetml/2006/main" count="98" uniqueCount="98">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</sst>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7" fillId="2" borderId="3" xfId="0" applyFont="1" applyFill="1" applyBorder="1" applyAlignment="1">
      <alignment horizontal="left" vertical="center"/>
    </xf>
    <xf numFmtId="43" fontId="7" fillId="2" borderId="3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0" xfId="0" applyFont="1"/>
    <xf numFmtId="43" fontId="7" fillId="2" borderId="4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39" fontId="9" fillId="0" borderId="1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left" indent="1"/>
    </xf>
    <xf numFmtId="4" fontId="9" fillId="0" borderId="10" xfId="0" applyNumberFormat="1" applyFont="1" applyBorder="1"/>
    <xf numFmtId="0" fontId="8" fillId="0" borderId="0" xfId="0" applyFont="1" applyAlignment="1">
      <alignment horizontal="left" indent="2"/>
    </xf>
    <xf numFmtId="4" fontId="8" fillId="0" borderId="0" xfId="0" applyNumberFormat="1" applyFont="1"/>
    <xf numFmtId="39" fontId="9" fillId="0" borderId="11" xfId="0" applyNumberFormat="1" applyFont="1" applyBorder="1"/>
    <xf numFmtId="0" fontId="7" fillId="2" borderId="2" xfId="0" applyFont="1" applyFill="1" applyBorder="1" applyAlignment="1">
      <alignment vertical="center"/>
    </xf>
    <xf numFmtId="39" fontId="9" fillId="2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14</xdr:col>
      <xdr:colOff>1320293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11"/>
  <sheetViews>
    <sheetView showGridLines="0" tabSelected="1" view="pageBreakPreview" topLeftCell="C73" zoomScale="82" zoomScaleNormal="100" zoomScaleSheetLayoutView="82" workbookViewId="0">
      <selection activeCell="F95" sqref="F95"/>
    </sheetView>
  </sheetViews>
  <sheetFormatPr baseColWidth="10" defaultColWidth="11.42578125" defaultRowHeight="15" x14ac:dyDescent="0.25"/>
  <cols>
    <col min="1" max="1" width="113" customWidth="1"/>
    <col min="2" max="2" width="24.5703125" customWidth="1"/>
    <col min="3" max="3" width="25.7109375" customWidth="1"/>
    <col min="4" max="5" width="20.140625" bestFit="1" customWidth="1"/>
    <col min="6" max="8" width="22.42578125" bestFit="1" customWidth="1"/>
    <col min="9" max="9" width="20.140625" bestFit="1" customWidth="1"/>
    <col min="10" max="10" width="22.42578125" bestFit="1" customWidth="1"/>
    <col min="11" max="11" width="18.42578125" customWidth="1"/>
    <col min="12" max="12" width="20.140625" bestFit="1" customWidth="1"/>
    <col min="13" max="15" width="22.42578125" bestFit="1" customWidth="1"/>
    <col min="16" max="16" width="23.85546875" bestFit="1" customWidth="1"/>
  </cols>
  <sheetData>
    <row r="3" spans="1:16" ht="28.5" customHeight="1" x14ac:dyDescent="0.25">
      <c r="A3" s="3" t="s">
        <v>94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1" customHeight="1" x14ac:dyDescent="0.25">
      <c r="A4" s="5" t="s">
        <v>95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6.25" x14ac:dyDescent="0.25">
      <c r="A5" s="7">
        <v>2023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5.5" customHeight="1" x14ac:dyDescent="0.25">
      <c r="A6" s="9" t="s">
        <v>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customHeight="1" x14ac:dyDescent="0.25">
      <c r="A7" s="2" t="s">
        <v>76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:16" s="18" customFormat="1" ht="25.5" customHeight="1" x14ac:dyDescent="0.3">
      <c r="A9" s="13" t="s">
        <v>66</v>
      </c>
      <c r="B9" s="14" t="s">
        <v>93</v>
      </c>
      <c r="C9" s="14" t="s">
        <v>92</v>
      </c>
      <c r="D9" s="15" t="s">
        <v>90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s="18" customFormat="1" ht="18.75" x14ac:dyDescent="0.3">
      <c r="A10" s="13"/>
      <c r="B10" s="19"/>
      <c r="C10" s="19"/>
      <c r="D10" s="20" t="s">
        <v>78</v>
      </c>
      <c r="E10" s="20" t="s">
        <v>79</v>
      </c>
      <c r="F10" s="20" t="s">
        <v>80</v>
      </c>
      <c r="G10" s="20" t="s">
        <v>81</v>
      </c>
      <c r="H10" s="21" t="s">
        <v>82</v>
      </c>
      <c r="I10" s="20" t="s">
        <v>83</v>
      </c>
      <c r="J10" s="21" t="s">
        <v>84</v>
      </c>
      <c r="K10" s="20" t="s">
        <v>85</v>
      </c>
      <c r="L10" s="20" t="s">
        <v>86</v>
      </c>
      <c r="M10" s="20" t="s">
        <v>87</v>
      </c>
      <c r="N10" s="20" t="s">
        <v>88</v>
      </c>
      <c r="O10" s="21" t="s">
        <v>89</v>
      </c>
      <c r="P10" s="20" t="s">
        <v>77</v>
      </c>
    </row>
    <row r="11" spans="1:16" s="18" customFormat="1" ht="18.75" x14ac:dyDescent="0.3">
      <c r="A11" s="22" t="s">
        <v>0</v>
      </c>
      <c r="B11" s="23">
        <f>B12+B18+B28+B38+B47+B54+B64</f>
        <v>15809352501</v>
      </c>
      <c r="C11" s="23">
        <f>C12+C18+C28+C38+C47+C54+C64</f>
        <v>20339161633</v>
      </c>
      <c r="D11" s="23">
        <f>D12+D18+D28+D38+D47+D54+D64</f>
        <v>135803134.49000001</v>
      </c>
      <c r="E11" s="23">
        <f t="shared" ref="E11" si="0">E12+E18+E28+E38+E47+E54+E64</f>
        <v>664017949.32000005</v>
      </c>
      <c r="F11" s="23">
        <f t="shared" ref="F11" si="1">F12+F18+F28+F38+F47+F54+F64</f>
        <v>2364474069.29</v>
      </c>
      <c r="G11" s="23">
        <f t="shared" ref="G11" si="2">G12+G18+G28+G38+G47+G54+G64</f>
        <v>1212217209.6399999</v>
      </c>
      <c r="H11" s="23">
        <f t="shared" ref="H11" si="3">H12+H18+H28+H38+H47+H54+H64</f>
        <v>1470053736.8199999</v>
      </c>
      <c r="I11" s="23">
        <f t="shared" ref="I11" si="4">I12+I18+I28+I38+I47+I54+I64</f>
        <v>980698039.88</v>
      </c>
      <c r="J11" s="23">
        <f t="shared" ref="J11" si="5">J12+J18+J28+J38+J47+J54+J64</f>
        <v>1444682508.2399998</v>
      </c>
      <c r="K11" s="23">
        <f t="shared" ref="K11" si="6">K12+K18+K28+K38+K47+K54+K64</f>
        <v>1390868497.3899999</v>
      </c>
      <c r="L11" s="23">
        <f t="shared" ref="L11" si="7">L12+L18+L28+L38+L47+L54+L64</f>
        <v>752728789.24000001</v>
      </c>
      <c r="M11" s="23">
        <f t="shared" ref="M11" si="8">M12+M18+M28+M38+M47+M54+M64</f>
        <v>2833017218.25</v>
      </c>
      <c r="N11" s="23">
        <f t="shared" ref="N11" si="9">N12+N18+N28+N38+N47+N54+N64</f>
        <v>1769362184.46</v>
      </c>
      <c r="O11" s="23">
        <f t="shared" ref="O11" si="10">O12+O18+O28+O38+O47+O54+O64</f>
        <v>2016720294.1699998</v>
      </c>
      <c r="P11" s="24">
        <f>SUM(D11:O11)</f>
        <v>17034643631.190001</v>
      </c>
    </row>
    <row r="12" spans="1:16" s="18" customFormat="1" ht="18.75" x14ac:dyDescent="0.3">
      <c r="A12" s="25" t="s">
        <v>1</v>
      </c>
      <c r="B12" s="24">
        <f t="shared" ref="B12:D12" si="11">SUM(B13:B17)</f>
        <v>1237769832</v>
      </c>
      <c r="C12" s="24">
        <f t="shared" si="11"/>
        <v>1365225082</v>
      </c>
      <c r="D12" s="24">
        <f t="shared" si="11"/>
        <v>84365252.489999995</v>
      </c>
      <c r="E12" s="24">
        <f t="shared" ref="E12" si="12">SUM(E13:E17)</f>
        <v>101969824.81</v>
      </c>
      <c r="F12" s="24">
        <f t="shared" ref="F12" si="13">SUM(F13:F17)</f>
        <v>91331490.659999996</v>
      </c>
      <c r="G12" s="24">
        <f t="shared" ref="G12" si="14">SUM(G13:G17)</f>
        <v>145266687.08000001</v>
      </c>
      <c r="H12" s="24">
        <f t="shared" ref="H12" si="15">SUM(H13:H17)</f>
        <v>94070081.530000001</v>
      </c>
      <c r="I12" s="24">
        <f t="shared" ref="I12" si="16">SUM(I13:I17)</f>
        <v>96947193.010000005</v>
      </c>
      <c r="J12" s="24">
        <f>SUM(J13:J17)</f>
        <v>98180497.539999992</v>
      </c>
      <c r="K12" s="24">
        <f t="shared" ref="K12" si="17">SUM(K13:K17)</f>
        <v>99674179.040000007</v>
      </c>
      <c r="L12" s="24">
        <f t="shared" ref="L12" si="18">SUM(L13:L17)</f>
        <v>95743113.910000011</v>
      </c>
      <c r="M12" s="24">
        <f t="shared" ref="M12" si="19">SUM(M13:M17)</f>
        <v>96895946.180000007</v>
      </c>
      <c r="N12" s="24">
        <f t="shared" ref="N12" si="20">SUM(N13:N17)</f>
        <v>233846414.59</v>
      </c>
      <c r="O12" s="24">
        <f t="shared" ref="O12" si="21">SUM(O13:O17)</f>
        <v>97044262.349999994</v>
      </c>
      <c r="P12" s="26">
        <f>SUM(D12:O12)</f>
        <v>1335334943.1899998</v>
      </c>
    </row>
    <row r="13" spans="1:16" s="18" customFormat="1" ht="18.75" x14ac:dyDescent="0.3">
      <c r="A13" s="27" t="s">
        <v>2</v>
      </c>
      <c r="B13" s="28">
        <v>957478841</v>
      </c>
      <c r="C13" s="28">
        <v>1048138490</v>
      </c>
      <c r="D13" s="28">
        <v>73238858.329999998</v>
      </c>
      <c r="E13" s="28">
        <v>84349712</v>
      </c>
      <c r="F13" s="28">
        <v>76884995.280000001</v>
      </c>
      <c r="G13" s="28">
        <v>75338245.510000005</v>
      </c>
      <c r="H13" s="28">
        <v>78033064.950000003</v>
      </c>
      <c r="I13" s="28">
        <v>81944440.200000003</v>
      </c>
      <c r="J13" s="28">
        <v>79592734.459999993</v>
      </c>
      <c r="K13" s="28">
        <v>81341350.790000007</v>
      </c>
      <c r="L13" s="28">
        <v>78068148.680000007</v>
      </c>
      <c r="M13" s="28">
        <v>79664468.459999993</v>
      </c>
      <c r="N13" s="28">
        <v>157419831.06</v>
      </c>
      <c r="O13" s="28">
        <v>75814193.189999998</v>
      </c>
      <c r="P13" s="24">
        <f t="shared" ref="P13:P75" si="22">SUM(D13:O13)</f>
        <v>1021690042.9100001</v>
      </c>
    </row>
    <row r="14" spans="1:16" s="18" customFormat="1" ht="18.75" x14ac:dyDescent="0.3">
      <c r="A14" s="27" t="s">
        <v>3</v>
      </c>
      <c r="B14" s="28">
        <v>146915748</v>
      </c>
      <c r="C14" s="28">
        <v>173859463</v>
      </c>
      <c r="D14" s="28">
        <v>0</v>
      </c>
      <c r="E14" s="28">
        <v>6071050</v>
      </c>
      <c r="F14" s="28">
        <v>2990025</v>
      </c>
      <c r="G14" s="28">
        <v>58393770.829999998</v>
      </c>
      <c r="H14" s="28">
        <v>4031066.67</v>
      </c>
      <c r="I14" s="28">
        <v>2853833.34</v>
      </c>
      <c r="J14" s="28">
        <v>7302929.2800000003</v>
      </c>
      <c r="K14" s="28">
        <v>6467219.2199999997</v>
      </c>
      <c r="L14" s="28">
        <v>5863467.3099999996</v>
      </c>
      <c r="M14" s="28">
        <v>5314620.54</v>
      </c>
      <c r="N14" s="28">
        <v>64435602.43</v>
      </c>
      <c r="O14" s="28">
        <v>9194765.3000000007</v>
      </c>
      <c r="P14" s="24">
        <f t="shared" si="22"/>
        <v>172918349.92000002</v>
      </c>
    </row>
    <row r="15" spans="1:16" s="18" customFormat="1" ht="18.75" x14ac:dyDescent="0.3">
      <c r="A15" s="27" t="s">
        <v>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4">
        <f t="shared" si="22"/>
        <v>0</v>
      </c>
    </row>
    <row r="16" spans="1:16" s="18" customFormat="1" ht="18.75" x14ac:dyDescent="0.3">
      <c r="A16" s="27" t="s">
        <v>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4">
        <f t="shared" si="22"/>
        <v>0</v>
      </c>
    </row>
    <row r="17" spans="1:16" s="18" customFormat="1" ht="18.75" x14ac:dyDescent="0.3">
      <c r="A17" s="27" t="s">
        <v>6</v>
      </c>
      <c r="B17" s="28">
        <v>133375243</v>
      </c>
      <c r="C17" s="28">
        <v>143227129</v>
      </c>
      <c r="D17" s="28">
        <v>11126394.16</v>
      </c>
      <c r="E17" s="28">
        <v>11549062.810000001</v>
      </c>
      <c r="F17" s="28">
        <v>11456470.380000001</v>
      </c>
      <c r="G17" s="28">
        <v>11534670.74</v>
      </c>
      <c r="H17" s="28">
        <v>12005949.91</v>
      </c>
      <c r="I17" s="28">
        <v>12148919.470000001</v>
      </c>
      <c r="J17" s="28">
        <v>11284833.800000001</v>
      </c>
      <c r="K17" s="28">
        <v>11865609.029999999</v>
      </c>
      <c r="L17" s="28">
        <v>11811497.92</v>
      </c>
      <c r="M17" s="28">
        <v>11916857.18</v>
      </c>
      <c r="N17" s="28">
        <v>11990981.1</v>
      </c>
      <c r="O17" s="28">
        <v>12035303.859999999</v>
      </c>
      <c r="P17" s="24">
        <f t="shared" si="22"/>
        <v>140726550.36000001</v>
      </c>
    </row>
    <row r="18" spans="1:16" s="18" customFormat="1" ht="18.75" x14ac:dyDescent="0.3">
      <c r="A18" s="25" t="s">
        <v>7</v>
      </c>
      <c r="B18" s="24">
        <f>SUM(B19:B27)</f>
        <v>3013998799</v>
      </c>
      <c r="C18" s="24">
        <f t="shared" ref="C18:D18" si="23">SUM(C19:C27)</f>
        <v>3623936638</v>
      </c>
      <c r="D18" s="24">
        <f t="shared" si="23"/>
        <v>51437882</v>
      </c>
      <c r="E18" s="24">
        <f t="shared" ref="E18" si="24">SUM(E19:E27)</f>
        <v>398428187.27999997</v>
      </c>
      <c r="F18" s="24">
        <f t="shared" ref="F18" si="25">SUM(F19:F27)</f>
        <v>514433851.06</v>
      </c>
      <c r="G18" s="24">
        <f t="shared" ref="G18" si="26">SUM(G19:G27)</f>
        <v>108041134.40000001</v>
      </c>
      <c r="H18" s="24">
        <f t="shared" ref="H18" si="27">SUM(H19:H27)</f>
        <v>425855050.64999998</v>
      </c>
      <c r="I18" s="24">
        <f t="shared" ref="I18" si="28">SUM(I19:I27)</f>
        <v>282631907.39999998</v>
      </c>
      <c r="J18" s="24">
        <f>SUM(J19:J27)</f>
        <v>223648152.55000001</v>
      </c>
      <c r="K18" s="24">
        <f t="shared" ref="K18" si="29">SUM(K19:K27)</f>
        <v>247851460.21000001</v>
      </c>
      <c r="L18" s="24">
        <f t="shared" ref="L18" si="30">SUM(L19:L27)</f>
        <v>224454076.55000001</v>
      </c>
      <c r="M18" s="24">
        <f t="shared" ref="M18" si="31">SUM(M19:M27)</f>
        <v>186626638.19999999</v>
      </c>
      <c r="N18" s="24">
        <f t="shared" ref="N18" si="32">SUM(N19:N27)</f>
        <v>251701528.58999997</v>
      </c>
      <c r="O18" s="24">
        <f t="shared" ref="O18" si="33">SUM(O19:O27)</f>
        <v>448850362.26999998</v>
      </c>
      <c r="P18" s="24">
        <f t="shared" si="22"/>
        <v>3363960231.1599998</v>
      </c>
    </row>
    <row r="19" spans="1:16" s="18" customFormat="1" ht="18.75" x14ac:dyDescent="0.3">
      <c r="A19" s="27" t="s">
        <v>8</v>
      </c>
      <c r="B19" s="28">
        <v>318191203</v>
      </c>
      <c r="C19" s="28">
        <v>592933003.37</v>
      </c>
      <c r="D19" s="28">
        <v>51437882</v>
      </c>
      <c r="E19" s="28">
        <v>51594560.170000002</v>
      </c>
      <c r="F19" s="28">
        <v>43088955.079999998</v>
      </c>
      <c r="G19" s="28">
        <v>44851484.310000002</v>
      </c>
      <c r="H19" s="28">
        <v>43743165.259999998</v>
      </c>
      <c r="I19" s="28">
        <v>47955472.189999998</v>
      </c>
      <c r="J19" s="28">
        <v>48315105.859999999</v>
      </c>
      <c r="K19" s="28">
        <v>50133230.409999996</v>
      </c>
      <c r="L19" s="28">
        <v>50214959.880000003</v>
      </c>
      <c r="M19" s="28">
        <v>51561082.289999999</v>
      </c>
      <c r="N19" s="28">
        <v>53656992.310000002</v>
      </c>
      <c r="O19" s="28">
        <v>52527377.719999999</v>
      </c>
      <c r="P19" s="24">
        <f t="shared" si="22"/>
        <v>589080267.48000002</v>
      </c>
    </row>
    <row r="20" spans="1:16" s="18" customFormat="1" ht="18.75" x14ac:dyDescent="0.3">
      <c r="A20" s="27" t="s">
        <v>9</v>
      </c>
      <c r="B20" s="28">
        <v>2100000</v>
      </c>
      <c r="C20" s="28">
        <v>2000000</v>
      </c>
      <c r="D20" s="28">
        <v>0</v>
      </c>
      <c r="E20" s="28">
        <v>0</v>
      </c>
      <c r="F20" s="28">
        <v>75189.600000000006</v>
      </c>
      <c r="G20" s="28">
        <v>112784.4</v>
      </c>
      <c r="H20" s="28">
        <v>0</v>
      </c>
      <c r="I20" s="28">
        <v>112784.4</v>
      </c>
      <c r="J20" s="28">
        <v>187974</v>
      </c>
      <c r="K20" s="28">
        <v>150379.20000000001</v>
      </c>
      <c r="L20" s="28">
        <v>0</v>
      </c>
      <c r="M20" s="28">
        <v>267235.5</v>
      </c>
      <c r="N20" s="28">
        <v>152928</v>
      </c>
      <c r="O20" s="28">
        <v>0</v>
      </c>
      <c r="P20" s="24">
        <f t="shared" si="22"/>
        <v>1059275.1000000001</v>
      </c>
    </row>
    <row r="21" spans="1:16" s="18" customFormat="1" ht="18.75" x14ac:dyDescent="0.3">
      <c r="A21" s="27" t="s">
        <v>10</v>
      </c>
      <c r="B21" s="28">
        <v>200000</v>
      </c>
      <c r="C21" s="28">
        <v>200000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39255.050000000003</v>
      </c>
      <c r="M21" s="28">
        <v>127412.95</v>
      </c>
      <c r="N21" s="28">
        <v>0</v>
      </c>
      <c r="O21" s="28">
        <v>0</v>
      </c>
      <c r="P21" s="24">
        <f t="shared" si="22"/>
        <v>166668</v>
      </c>
    </row>
    <row r="22" spans="1:16" s="18" customFormat="1" ht="18.75" x14ac:dyDescent="0.3">
      <c r="A22" s="27" t="s">
        <v>11</v>
      </c>
      <c r="B22" s="28">
        <v>37200000</v>
      </c>
      <c r="C22" s="28">
        <v>40100000</v>
      </c>
      <c r="D22" s="28">
        <v>0</v>
      </c>
      <c r="E22" s="28">
        <v>0</v>
      </c>
      <c r="F22" s="28">
        <v>96416.8</v>
      </c>
      <c r="G22" s="28">
        <v>0</v>
      </c>
      <c r="H22" s="28">
        <v>1537150.99</v>
      </c>
      <c r="I22" s="28">
        <v>57011.35</v>
      </c>
      <c r="J22" s="28">
        <v>1148208.5</v>
      </c>
      <c r="K22" s="28">
        <v>2622000</v>
      </c>
      <c r="L22" s="28">
        <v>3409288.02</v>
      </c>
      <c r="M22" s="28">
        <v>7734531.6900000004</v>
      </c>
      <c r="N22" s="28">
        <v>5899500</v>
      </c>
      <c r="O22" s="28">
        <v>0</v>
      </c>
      <c r="P22" s="24">
        <f t="shared" si="22"/>
        <v>22504107.350000001</v>
      </c>
    </row>
    <row r="23" spans="1:16" s="18" customFormat="1" ht="18.75" x14ac:dyDescent="0.3">
      <c r="A23" s="27" t="s">
        <v>12</v>
      </c>
      <c r="B23" s="28">
        <v>10300000</v>
      </c>
      <c r="C23" s="28">
        <v>5499001.0199999996</v>
      </c>
      <c r="D23" s="28">
        <v>0</v>
      </c>
      <c r="E23" s="28">
        <v>0</v>
      </c>
      <c r="F23" s="28">
        <v>98766</v>
      </c>
      <c r="G23" s="28">
        <v>197532</v>
      </c>
      <c r="H23" s="28">
        <v>98766</v>
      </c>
      <c r="I23" s="28">
        <v>98766</v>
      </c>
      <c r="J23" s="28">
        <v>98766</v>
      </c>
      <c r="K23" s="28">
        <v>98766</v>
      </c>
      <c r="L23" s="28">
        <v>2222000</v>
      </c>
      <c r="M23" s="28">
        <v>197532</v>
      </c>
      <c r="N23" s="28">
        <v>98766</v>
      </c>
      <c r="O23" s="28">
        <v>1393996.28</v>
      </c>
      <c r="P23" s="24">
        <f t="shared" si="22"/>
        <v>4603656.28</v>
      </c>
    </row>
    <row r="24" spans="1:16" s="18" customFormat="1" ht="18.75" x14ac:dyDescent="0.3">
      <c r="A24" s="27" t="s">
        <v>13</v>
      </c>
      <c r="B24" s="28">
        <v>240000000</v>
      </c>
      <c r="C24" s="28">
        <v>239361904</v>
      </c>
      <c r="D24" s="28">
        <v>0</v>
      </c>
      <c r="E24" s="28">
        <v>189029275.52000001</v>
      </c>
      <c r="F24" s="28">
        <v>0</v>
      </c>
      <c r="G24" s="28">
        <v>0</v>
      </c>
      <c r="H24" s="28">
        <v>0</v>
      </c>
      <c r="I24" s="28">
        <v>0</v>
      </c>
      <c r="J24" s="28">
        <v>4953320.4000000004</v>
      </c>
      <c r="K24" s="28">
        <v>5333.94</v>
      </c>
      <c r="L24" s="28">
        <v>0</v>
      </c>
      <c r="M24" s="28">
        <v>42319361.729999997</v>
      </c>
      <c r="N24" s="28">
        <v>1389438.13</v>
      </c>
      <c r="O24" s="28">
        <v>0</v>
      </c>
      <c r="P24" s="24">
        <f t="shared" si="22"/>
        <v>237696729.72</v>
      </c>
    </row>
    <row r="25" spans="1:16" s="18" customFormat="1" ht="18.75" x14ac:dyDescent="0.3">
      <c r="A25" s="27" t="s">
        <v>14</v>
      </c>
      <c r="B25" s="28">
        <v>1226400000</v>
      </c>
      <c r="C25" s="28">
        <v>1427118608.29</v>
      </c>
      <c r="D25" s="28">
        <v>0</v>
      </c>
      <c r="E25" s="28">
        <v>1120101.76</v>
      </c>
      <c r="F25" s="28">
        <v>372140844.70999998</v>
      </c>
      <c r="G25" s="28">
        <v>3688090.71</v>
      </c>
      <c r="H25" s="28">
        <v>242070907.81999999</v>
      </c>
      <c r="I25" s="28">
        <v>165671072.94999999</v>
      </c>
      <c r="J25" s="28">
        <v>86635892.310000002</v>
      </c>
      <c r="K25" s="28">
        <v>118166589.26000001</v>
      </c>
      <c r="L25" s="28">
        <v>67941125.209999993</v>
      </c>
      <c r="M25" s="28">
        <v>35669500.189999998</v>
      </c>
      <c r="N25" s="28">
        <v>162097536.81999999</v>
      </c>
      <c r="O25" s="28">
        <v>160225885.28999999</v>
      </c>
      <c r="P25" s="24">
        <f t="shared" si="22"/>
        <v>1415427547.03</v>
      </c>
    </row>
    <row r="26" spans="1:16" s="18" customFormat="1" ht="18.75" x14ac:dyDescent="0.3">
      <c r="A26" s="27" t="s">
        <v>15</v>
      </c>
      <c r="B26" s="28">
        <v>879207596</v>
      </c>
      <c r="C26" s="28">
        <v>1312074121.3199999</v>
      </c>
      <c r="D26" s="28">
        <v>0</v>
      </c>
      <c r="E26" s="28">
        <v>156684249.83000001</v>
      </c>
      <c r="F26" s="28">
        <v>98933678.870000005</v>
      </c>
      <c r="G26" s="28">
        <v>58979373.979999997</v>
      </c>
      <c r="H26" s="28">
        <v>138405060.58000001</v>
      </c>
      <c r="I26" s="28">
        <v>68736800.510000005</v>
      </c>
      <c r="J26" s="28">
        <v>82308885.480000004</v>
      </c>
      <c r="K26" s="28">
        <v>76675161.400000006</v>
      </c>
      <c r="L26" s="28">
        <v>100627448.39</v>
      </c>
      <c r="M26" s="28">
        <v>48549024.899999999</v>
      </c>
      <c r="N26" s="28">
        <v>28097803.23</v>
      </c>
      <c r="O26" s="28">
        <v>233438610.78</v>
      </c>
      <c r="P26" s="24">
        <f t="shared" si="22"/>
        <v>1091436097.95</v>
      </c>
    </row>
    <row r="27" spans="1:16" s="18" customFormat="1" ht="18.75" x14ac:dyDescent="0.3">
      <c r="A27" s="27" t="s">
        <v>16</v>
      </c>
      <c r="B27" s="28">
        <v>300400000</v>
      </c>
      <c r="C27" s="28">
        <v>4650000</v>
      </c>
      <c r="D27" s="28">
        <v>0</v>
      </c>
      <c r="E27" s="28">
        <v>0</v>
      </c>
      <c r="F27" s="28">
        <v>0</v>
      </c>
      <c r="G27" s="28">
        <v>211869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200956.95</v>
      </c>
      <c r="N27" s="28">
        <v>308564.09999999998</v>
      </c>
      <c r="O27" s="28">
        <v>1264492.2</v>
      </c>
      <c r="P27" s="24">
        <f t="shared" si="22"/>
        <v>1985882.25</v>
      </c>
    </row>
    <row r="28" spans="1:16" s="18" customFormat="1" ht="18.75" x14ac:dyDescent="0.3">
      <c r="A28" s="25" t="s">
        <v>17</v>
      </c>
      <c r="B28" s="24">
        <f t="shared" ref="B28:D28" si="34">SUM(B29:B37)</f>
        <v>606663753</v>
      </c>
      <c r="C28" s="24">
        <f t="shared" si="34"/>
        <v>263833403</v>
      </c>
      <c r="D28" s="24">
        <f t="shared" si="34"/>
        <v>0</v>
      </c>
      <c r="E28" s="24">
        <f t="shared" ref="E28" si="35">SUM(E29:E37)</f>
        <v>0</v>
      </c>
      <c r="F28" s="24">
        <f t="shared" ref="F28" si="36">SUM(F29:F37)</f>
        <v>5220142.5599999996</v>
      </c>
      <c r="G28" s="24">
        <f t="shared" ref="G28" si="37">SUM(G29:G37)</f>
        <v>28030797.109999999</v>
      </c>
      <c r="H28" s="24">
        <f t="shared" ref="H28" si="38">SUM(H29:H37)</f>
        <v>28171971.399999999</v>
      </c>
      <c r="I28" s="24">
        <f t="shared" ref="I28" si="39">SUM(I29:I37)</f>
        <v>6954551.6299999999</v>
      </c>
      <c r="J28" s="24">
        <f>SUM(J29:J37)</f>
        <v>9056516.2799999993</v>
      </c>
      <c r="K28" s="24">
        <f t="shared" ref="K28" si="40">SUM(K29:K37)</f>
        <v>12161345.83</v>
      </c>
      <c r="L28" s="24">
        <f t="shared" ref="L28" si="41">SUM(L29:L37)</f>
        <v>18445304.990000002</v>
      </c>
      <c r="M28" s="24">
        <f t="shared" ref="M28" si="42">SUM(M29:M37)</f>
        <v>32108762.449999999</v>
      </c>
      <c r="N28" s="24">
        <f t="shared" ref="N28" si="43">SUM(N29:N37)</f>
        <v>28223687.840000004</v>
      </c>
      <c r="O28" s="24">
        <f t="shared" ref="O28" si="44">SUM(O29:O37)</f>
        <v>48033244.780000001</v>
      </c>
      <c r="P28" s="24">
        <f t="shared" si="22"/>
        <v>216406324.86999997</v>
      </c>
    </row>
    <row r="29" spans="1:16" s="18" customFormat="1" ht="18.75" x14ac:dyDescent="0.3">
      <c r="A29" s="27" t="s">
        <v>18</v>
      </c>
      <c r="B29" s="28">
        <v>3200000</v>
      </c>
      <c r="C29" s="28">
        <v>4650000</v>
      </c>
      <c r="D29" s="28">
        <v>0</v>
      </c>
      <c r="E29" s="28">
        <v>0</v>
      </c>
      <c r="F29" s="28">
        <v>296549</v>
      </c>
      <c r="G29" s="28">
        <v>1013480.4</v>
      </c>
      <c r="H29" s="28">
        <v>170694</v>
      </c>
      <c r="I29" s="28">
        <v>32155</v>
      </c>
      <c r="J29" s="28">
        <v>334312</v>
      </c>
      <c r="K29" s="28">
        <v>35380</v>
      </c>
      <c r="L29" s="28">
        <v>8700</v>
      </c>
      <c r="M29" s="28">
        <v>1370382.14</v>
      </c>
      <c r="N29" s="28">
        <v>0</v>
      </c>
      <c r="O29" s="28">
        <v>1161143.3999999999</v>
      </c>
      <c r="P29" s="24">
        <f t="shared" si="22"/>
        <v>4422795.9399999995</v>
      </c>
    </row>
    <row r="30" spans="1:16" s="18" customFormat="1" ht="18.75" x14ac:dyDescent="0.3">
      <c r="A30" s="27" t="s">
        <v>19</v>
      </c>
      <c r="B30" s="28">
        <v>2500000</v>
      </c>
      <c r="C30" s="28">
        <v>5270000</v>
      </c>
      <c r="D30" s="28">
        <v>0</v>
      </c>
      <c r="E30" s="28">
        <v>0</v>
      </c>
      <c r="F30" s="28">
        <v>49532.36</v>
      </c>
      <c r="G30" s="28">
        <v>424800</v>
      </c>
      <c r="H30" s="28">
        <v>0</v>
      </c>
      <c r="I30" s="28">
        <v>105960.46</v>
      </c>
      <c r="J30" s="28">
        <v>28320</v>
      </c>
      <c r="K30" s="28">
        <v>1153332</v>
      </c>
      <c r="L30" s="28">
        <v>-11800</v>
      </c>
      <c r="M30" s="28">
        <v>8024</v>
      </c>
      <c r="N30" s="28">
        <v>11328</v>
      </c>
      <c r="O30" s="28">
        <v>1643203.9</v>
      </c>
      <c r="P30" s="24">
        <f t="shared" si="22"/>
        <v>3412700.7199999997</v>
      </c>
    </row>
    <row r="31" spans="1:16" s="18" customFormat="1" ht="18.75" x14ac:dyDescent="0.3">
      <c r="A31" s="27" t="s">
        <v>20</v>
      </c>
      <c r="B31" s="28">
        <v>36100000</v>
      </c>
      <c r="C31" s="28">
        <v>71749650</v>
      </c>
      <c r="D31" s="28">
        <v>0</v>
      </c>
      <c r="E31" s="28">
        <v>0</v>
      </c>
      <c r="F31" s="28">
        <v>1532584</v>
      </c>
      <c r="G31" s="28">
        <v>214760</v>
      </c>
      <c r="H31" s="28">
        <v>21000000</v>
      </c>
      <c r="I31" s="28">
        <v>1282022.8</v>
      </c>
      <c r="J31" s="28">
        <v>3552928</v>
      </c>
      <c r="K31" s="28">
        <v>948908.8</v>
      </c>
      <c r="L31" s="28">
        <v>17639341.399999999</v>
      </c>
      <c r="M31" s="28">
        <v>545478.6</v>
      </c>
      <c r="N31" s="28">
        <v>907032.96</v>
      </c>
      <c r="O31" s="28">
        <v>21419717.82</v>
      </c>
      <c r="P31" s="24">
        <f t="shared" si="22"/>
        <v>69042774.379999995</v>
      </c>
    </row>
    <row r="32" spans="1:16" s="18" customFormat="1" ht="18.75" x14ac:dyDescent="0.3">
      <c r="A32" s="27" t="s">
        <v>21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4">
        <f t="shared" si="22"/>
        <v>0</v>
      </c>
    </row>
    <row r="33" spans="1:16" s="18" customFormat="1" ht="18.75" x14ac:dyDescent="0.3">
      <c r="A33" s="27" t="s">
        <v>22</v>
      </c>
      <c r="B33" s="28">
        <v>39000000</v>
      </c>
      <c r="C33" s="28">
        <v>33850000</v>
      </c>
      <c r="D33" s="28">
        <v>0</v>
      </c>
      <c r="E33" s="28">
        <v>0</v>
      </c>
      <c r="F33" s="28">
        <v>10325</v>
      </c>
      <c r="G33" s="28">
        <v>12024215.359999999</v>
      </c>
      <c r="H33" s="28">
        <v>891600</v>
      </c>
      <c r="I33" s="28">
        <v>0</v>
      </c>
      <c r="J33" s="28">
        <v>781000.08</v>
      </c>
      <c r="K33" s="28">
        <v>15900</v>
      </c>
      <c r="L33" s="28">
        <v>96040.17</v>
      </c>
      <c r="M33" s="28">
        <v>2088321.39</v>
      </c>
      <c r="N33" s="28">
        <v>2158928.61</v>
      </c>
      <c r="O33" s="28">
        <v>6357600</v>
      </c>
      <c r="P33" s="24">
        <f t="shared" si="22"/>
        <v>24423930.609999999</v>
      </c>
    </row>
    <row r="34" spans="1:16" s="18" customFormat="1" ht="18.75" x14ac:dyDescent="0.3">
      <c r="A34" s="27" t="s">
        <v>23</v>
      </c>
      <c r="B34" s="28">
        <v>6100000</v>
      </c>
      <c r="C34" s="28">
        <v>7300000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1814029.77</v>
      </c>
      <c r="J34" s="28">
        <v>44122.559999999998</v>
      </c>
      <c r="K34" s="28">
        <v>88092.19</v>
      </c>
      <c r="L34" s="28">
        <v>0</v>
      </c>
      <c r="M34" s="28">
        <v>1153084.08</v>
      </c>
      <c r="N34" s="28">
        <v>54451.58</v>
      </c>
      <c r="O34" s="28">
        <v>0</v>
      </c>
      <c r="P34" s="24">
        <f t="shared" si="22"/>
        <v>3153780.18</v>
      </c>
    </row>
    <row r="35" spans="1:16" s="18" customFormat="1" ht="18.75" x14ac:dyDescent="0.3">
      <c r="A35" s="27" t="s">
        <v>24</v>
      </c>
      <c r="B35" s="28">
        <v>23200000</v>
      </c>
      <c r="C35" s="28">
        <v>22700000</v>
      </c>
      <c r="D35" s="28">
        <v>0</v>
      </c>
      <c r="E35" s="28">
        <v>0</v>
      </c>
      <c r="F35" s="28">
        <v>25013.64</v>
      </c>
      <c r="G35" s="28">
        <v>2146912.3199999998</v>
      </c>
      <c r="H35" s="28">
        <v>0</v>
      </c>
      <c r="I35" s="28">
        <v>1957795.56</v>
      </c>
      <c r="J35" s="28">
        <v>858786.3</v>
      </c>
      <c r="K35" s="28">
        <v>4177859.49</v>
      </c>
      <c r="L35" s="28">
        <v>156879.89000000001</v>
      </c>
      <c r="M35" s="28">
        <v>4875400</v>
      </c>
      <c r="N35" s="28">
        <v>276361.18</v>
      </c>
      <c r="O35" s="28">
        <v>3553325.03</v>
      </c>
      <c r="P35" s="24">
        <f t="shared" si="22"/>
        <v>18028333.41</v>
      </c>
    </row>
    <row r="36" spans="1:16" s="18" customFormat="1" ht="18.75" x14ac:dyDescent="0.3">
      <c r="A36" s="27" t="s">
        <v>25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4">
        <f t="shared" si="22"/>
        <v>0</v>
      </c>
    </row>
    <row r="37" spans="1:16" s="18" customFormat="1" ht="18.75" x14ac:dyDescent="0.3">
      <c r="A37" s="27" t="s">
        <v>26</v>
      </c>
      <c r="B37" s="28">
        <v>496563753</v>
      </c>
      <c r="C37" s="28">
        <v>118313753</v>
      </c>
      <c r="D37" s="28">
        <v>0</v>
      </c>
      <c r="E37" s="28">
        <v>0</v>
      </c>
      <c r="F37" s="28">
        <v>3306138.56</v>
      </c>
      <c r="G37" s="28">
        <v>12206629.029999999</v>
      </c>
      <c r="H37" s="28">
        <v>6109677.4000000004</v>
      </c>
      <c r="I37" s="28">
        <v>1762588.04</v>
      </c>
      <c r="J37" s="28">
        <v>3457047.34</v>
      </c>
      <c r="K37" s="28">
        <v>5741873.3499999996</v>
      </c>
      <c r="L37" s="28">
        <v>556143.53</v>
      </c>
      <c r="M37" s="28">
        <v>22068072.239999998</v>
      </c>
      <c r="N37" s="28">
        <v>24815585.510000002</v>
      </c>
      <c r="O37" s="28">
        <v>13898254.630000001</v>
      </c>
      <c r="P37" s="24">
        <f t="shared" si="22"/>
        <v>93922009.629999995</v>
      </c>
    </row>
    <row r="38" spans="1:16" s="18" customFormat="1" ht="18.75" x14ac:dyDescent="0.3">
      <c r="A38" s="25" t="s">
        <v>27</v>
      </c>
      <c r="B38" s="24">
        <f t="shared" ref="B38:D38" si="45">SUM(B39:B47)</f>
        <v>1500000</v>
      </c>
      <c r="C38" s="24">
        <f t="shared" si="45"/>
        <v>1500000</v>
      </c>
      <c r="D38" s="24">
        <f t="shared" si="45"/>
        <v>0</v>
      </c>
      <c r="E38" s="24">
        <f t="shared" ref="E38" si="46">SUM(E39:E47)</f>
        <v>0</v>
      </c>
      <c r="F38" s="24">
        <f t="shared" ref="F38" si="47">SUM(F39:F47)</f>
        <v>241222.39999999999</v>
      </c>
      <c r="G38" s="24">
        <f t="shared" ref="G38" si="48">SUM(G39:G47)</f>
        <v>0</v>
      </c>
      <c r="H38" s="24">
        <f t="shared" ref="H38" si="49">SUM(H39:H47)</f>
        <v>0</v>
      </c>
      <c r="I38" s="24">
        <f t="shared" ref="I38" si="50">SUM(I39:I47)</f>
        <v>0</v>
      </c>
      <c r="J38" s="24">
        <f>SUM(J39:J47)</f>
        <v>0</v>
      </c>
      <c r="K38" s="24">
        <f t="shared" ref="K38" si="51">SUM(K39:K47)</f>
        <v>0</v>
      </c>
      <c r="L38" s="24">
        <f t="shared" ref="L38" si="52">SUM(L39:L47)</f>
        <v>0</v>
      </c>
      <c r="M38" s="24">
        <f t="shared" ref="M38" si="53">SUM(M39:M47)</f>
        <v>0</v>
      </c>
      <c r="N38" s="24">
        <f t="shared" ref="N38" si="54">SUM(N39:N47)</f>
        <v>0</v>
      </c>
      <c r="O38" s="24">
        <f t="shared" ref="O38" si="55">SUM(O39:O47)</f>
        <v>0</v>
      </c>
      <c r="P38" s="24">
        <f t="shared" si="22"/>
        <v>241222.39999999999</v>
      </c>
    </row>
    <row r="39" spans="1:16" s="18" customFormat="1" ht="18.75" x14ac:dyDescent="0.3">
      <c r="A39" s="27" t="s">
        <v>28</v>
      </c>
      <c r="B39" s="28">
        <v>1000000</v>
      </c>
      <c r="C39" s="28">
        <v>1000000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4">
        <f t="shared" si="22"/>
        <v>0</v>
      </c>
    </row>
    <row r="40" spans="1:16" s="18" customFormat="1" ht="18.75" x14ac:dyDescent="0.3">
      <c r="A40" s="27" t="s">
        <v>29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4">
        <f t="shared" si="22"/>
        <v>0</v>
      </c>
    </row>
    <row r="41" spans="1:16" s="18" customFormat="1" ht="18.75" x14ac:dyDescent="0.3">
      <c r="A41" s="27" t="s">
        <v>30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4">
        <f t="shared" si="22"/>
        <v>0</v>
      </c>
    </row>
    <row r="42" spans="1:16" s="18" customFormat="1" ht="18.75" x14ac:dyDescent="0.3">
      <c r="A42" s="27" t="s">
        <v>31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4">
        <f t="shared" si="22"/>
        <v>0</v>
      </c>
    </row>
    <row r="43" spans="1:16" s="18" customFormat="1" ht="18.75" x14ac:dyDescent="0.3">
      <c r="A43" s="27" t="s">
        <v>32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4">
        <f t="shared" si="22"/>
        <v>0</v>
      </c>
    </row>
    <row r="44" spans="1:16" s="18" customFormat="1" ht="18.75" x14ac:dyDescent="0.3">
      <c r="A44" s="27" t="s">
        <v>33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4">
        <f t="shared" si="22"/>
        <v>0</v>
      </c>
    </row>
    <row r="45" spans="1:16" s="18" customFormat="1" ht="18.75" x14ac:dyDescent="0.3">
      <c r="A45" s="27" t="s">
        <v>34</v>
      </c>
      <c r="B45" s="28">
        <v>500000</v>
      </c>
      <c r="C45" s="28">
        <v>500000</v>
      </c>
      <c r="D45" s="28">
        <v>0</v>
      </c>
      <c r="E45" s="28">
        <v>0</v>
      </c>
      <c r="F45" s="28">
        <v>241222.39999999999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4">
        <f t="shared" si="22"/>
        <v>241222.39999999999</v>
      </c>
    </row>
    <row r="46" spans="1:16" s="18" customFormat="1" ht="18.75" x14ac:dyDescent="0.3">
      <c r="A46" s="27" t="s">
        <v>35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4">
        <f t="shared" si="22"/>
        <v>0</v>
      </c>
    </row>
    <row r="47" spans="1:16" s="18" customFormat="1" ht="18.75" x14ac:dyDescent="0.3">
      <c r="A47" s="25" t="s">
        <v>36</v>
      </c>
      <c r="B47" s="24">
        <f t="shared" ref="B47" si="56">SUM(B48:B53)</f>
        <v>0</v>
      </c>
      <c r="C47" s="24">
        <f t="shared" ref="C47:D47" si="57">SUM(C48:C53)</f>
        <v>0</v>
      </c>
      <c r="D47" s="24">
        <f t="shared" si="57"/>
        <v>0</v>
      </c>
      <c r="E47" s="24">
        <f t="shared" ref="E47" si="58">SUM(E48:E53)</f>
        <v>0</v>
      </c>
      <c r="F47" s="24">
        <f t="shared" ref="F47" si="59">SUM(F48:F53)</f>
        <v>0</v>
      </c>
      <c r="G47" s="24">
        <f t="shared" ref="G47" si="60">SUM(G48:G53)</f>
        <v>0</v>
      </c>
      <c r="H47" s="24">
        <f t="shared" ref="H47" si="61">SUM(H48:H53)</f>
        <v>0</v>
      </c>
      <c r="I47" s="24">
        <f t="shared" ref="I47" si="62">SUM(I48:I53)</f>
        <v>0</v>
      </c>
      <c r="J47" s="24">
        <f>SUM(J48:J53)</f>
        <v>0</v>
      </c>
      <c r="K47" s="24">
        <f t="shared" ref="K47" si="63">SUM(K48:K53)</f>
        <v>0</v>
      </c>
      <c r="L47" s="24">
        <f t="shared" ref="L47" si="64">SUM(L48:L53)</f>
        <v>0</v>
      </c>
      <c r="M47" s="24">
        <f t="shared" ref="M47" si="65">SUM(M48:M53)</f>
        <v>0</v>
      </c>
      <c r="N47" s="24">
        <f t="shared" ref="N47" si="66">SUM(N48:N53)</f>
        <v>0</v>
      </c>
      <c r="O47" s="24">
        <f t="shared" ref="O47" si="67">SUM(O48:O53)</f>
        <v>0</v>
      </c>
      <c r="P47" s="24">
        <f t="shared" si="22"/>
        <v>0</v>
      </c>
    </row>
    <row r="48" spans="1:16" s="18" customFormat="1" ht="18.75" x14ac:dyDescent="0.3">
      <c r="A48" s="27" t="s">
        <v>37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4">
        <f t="shared" si="22"/>
        <v>0</v>
      </c>
    </row>
    <row r="49" spans="1:16" s="18" customFormat="1" ht="18.75" x14ac:dyDescent="0.3">
      <c r="A49" s="27" t="s">
        <v>38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4">
        <f t="shared" si="22"/>
        <v>0</v>
      </c>
    </row>
    <row r="50" spans="1:16" s="18" customFormat="1" ht="18.75" x14ac:dyDescent="0.3">
      <c r="A50" s="27" t="s">
        <v>39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4">
        <f t="shared" si="22"/>
        <v>0</v>
      </c>
    </row>
    <row r="51" spans="1:16" s="18" customFormat="1" ht="18.75" x14ac:dyDescent="0.3">
      <c r="A51" s="27" t="s">
        <v>40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4">
        <f t="shared" si="22"/>
        <v>0</v>
      </c>
    </row>
    <row r="52" spans="1:16" s="18" customFormat="1" ht="18.75" x14ac:dyDescent="0.3">
      <c r="A52" s="27" t="s">
        <v>41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4">
        <f t="shared" si="22"/>
        <v>0</v>
      </c>
    </row>
    <row r="53" spans="1:16" s="18" customFormat="1" ht="18.75" x14ac:dyDescent="0.3">
      <c r="A53" s="27" t="s">
        <v>42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4">
        <f t="shared" si="22"/>
        <v>0</v>
      </c>
    </row>
    <row r="54" spans="1:16" s="18" customFormat="1" ht="18.75" x14ac:dyDescent="0.3">
      <c r="A54" s="25" t="s">
        <v>43</v>
      </c>
      <c r="B54" s="24">
        <f t="shared" ref="B54:D54" si="68">SUM(B55:B63)</f>
        <v>6382506000</v>
      </c>
      <c r="C54" s="24">
        <f t="shared" si="68"/>
        <v>5430786831</v>
      </c>
      <c r="D54" s="24">
        <f t="shared" si="68"/>
        <v>0</v>
      </c>
      <c r="E54" s="24">
        <f t="shared" ref="E54" si="69">SUM(E55:E63)</f>
        <v>94763481.890000001</v>
      </c>
      <c r="F54" s="24">
        <f t="shared" ref="F54" si="70">SUM(F55:F63)</f>
        <v>692600945.21000004</v>
      </c>
      <c r="G54" s="24">
        <f t="shared" ref="G54" si="71">SUM(G55:G63)</f>
        <v>305539911.96999997</v>
      </c>
      <c r="H54" s="24">
        <f t="shared" ref="H54" si="72">SUM(H55:H63)</f>
        <v>5395961.3200000003</v>
      </c>
      <c r="I54" s="24">
        <f t="shared" ref="I54" si="73">SUM(I55:I63)</f>
        <v>173502489.96000001</v>
      </c>
      <c r="J54" s="24">
        <f>SUM(J55:J63)</f>
        <v>704887501.61999989</v>
      </c>
      <c r="K54" s="24">
        <f t="shared" ref="K54" si="74">SUM(K55:K63)</f>
        <v>341624340.29000002</v>
      </c>
      <c r="L54" s="24">
        <f t="shared" ref="L54" si="75">SUM(L55:L63)</f>
        <v>152323448.13</v>
      </c>
      <c r="M54" s="24">
        <f t="shared" ref="M54" si="76">SUM(M55:M63)</f>
        <v>593809137.77999997</v>
      </c>
      <c r="N54" s="24">
        <f t="shared" ref="N54" si="77">SUM(N55:N63)</f>
        <v>1058813771.7</v>
      </c>
      <c r="O54" s="24">
        <f t="shared" ref="O54" si="78">SUM(O55:O63)</f>
        <v>360319678.94999999</v>
      </c>
      <c r="P54" s="24">
        <f t="shared" si="22"/>
        <v>4483580668.8199997</v>
      </c>
    </row>
    <row r="55" spans="1:16" s="18" customFormat="1" ht="18.75" x14ac:dyDescent="0.3">
      <c r="A55" s="27" t="s">
        <v>44</v>
      </c>
      <c r="B55" s="28">
        <v>19000000</v>
      </c>
      <c r="C55" s="28">
        <v>9909302</v>
      </c>
      <c r="D55" s="28">
        <v>0</v>
      </c>
      <c r="E55" s="28">
        <v>0</v>
      </c>
      <c r="F55" s="28">
        <v>14148.2</v>
      </c>
      <c r="G55" s="28">
        <v>592999.94999999995</v>
      </c>
      <c r="H55" s="28">
        <v>0</v>
      </c>
      <c r="I55" s="28">
        <v>753425.46</v>
      </c>
      <c r="J55" s="28">
        <v>0</v>
      </c>
      <c r="K55" s="28">
        <v>1410604.18</v>
      </c>
      <c r="L55" s="28">
        <v>0</v>
      </c>
      <c r="M55" s="28">
        <v>1790621.47</v>
      </c>
      <c r="N55" s="28">
        <v>2487824.13</v>
      </c>
      <c r="O55" s="28">
        <v>768999.27</v>
      </c>
      <c r="P55" s="24">
        <f t="shared" si="22"/>
        <v>7818622.6600000001</v>
      </c>
    </row>
    <row r="56" spans="1:16" s="18" customFormat="1" ht="18.75" x14ac:dyDescent="0.3">
      <c r="A56" s="27" t="s">
        <v>45</v>
      </c>
      <c r="B56" s="28">
        <v>100000</v>
      </c>
      <c r="C56" s="28">
        <v>250000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24744.6</v>
      </c>
      <c r="J56" s="28">
        <v>89621</v>
      </c>
      <c r="K56" s="28">
        <v>0</v>
      </c>
      <c r="L56" s="28">
        <v>0</v>
      </c>
      <c r="M56" s="28">
        <v>0</v>
      </c>
      <c r="N56" s="28">
        <v>58882</v>
      </c>
      <c r="O56" s="28">
        <v>75000</v>
      </c>
      <c r="P56" s="24">
        <f t="shared" si="22"/>
        <v>248247.6</v>
      </c>
    </row>
    <row r="57" spans="1:16" s="18" customFormat="1" ht="18.75" x14ac:dyDescent="0.3">
      <c r="A57" s="27" t="s">
        <v>46</v>
      </c>
      <c r="B57" s="28">
        <v>200000</v>
      </c>
      <c r="C57" s="28">
        <v>300000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299640.61</v>
      </c>
      <c r="P57" s="24">
        <f t="shared" si="22"/>
        <v>299640.61</v>
      </c>
    </row>
    <row r="58" spans="1:16" s="18" customFormat="1" ht="18.75" x14ac:dyDescent="0.3">
      <c r="A58" s="27" t="s">
        <v>47</v>
      </c>
      <c r="B58" s="28">
        <v>3270006000</v>
      </c>
      <c r="C58" s="28">
        <v>2377898418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303396883.33999997</v>
      </c>
      <c r="K58" s="28">
        <v>0</v>
      </c>
      <c r="L58" s="28">
        <v>0</v>
      </c>
      <c r="M58" s="28">
        <v>461026671.87</v>
      </c>
      <c r="N58" s="28">
        <v>747105548.22000003</v>
      </c>
      <c r="O58" s="28">
        <v>0</v>
      </c>
      <c r="P58" s="24">
        <f t="shared" si="22"/>
        <v>1511529103.4300001</v>
      </c>
    </row>
    <row r="59" spans="1:16" s="18" customFormat="1" ht="18.75" x14ac:dyDescent="0.3">
      <c r="A59" s="27" t="s">
        <v>48</v>
      </c>
      <c r="B59" s="28">
        <v>37200000</v>
      </c>
      <c r="C59" s="28">
        <v>5045372</v>
      </c>
      <c r="D59" s="28">
        <v>0</v>
      </c>
      <c r="E59" s="28">
        <v>0</v>
      </c>
      <c r="F59" s="28">
        <v>748276.94</v>
      </c>
      <c r="G59" s="28">
        <v>55712.58</v>
      </c>
      <c r="H59" s="28">
        <v>249999.99</v>
      </c>
      <c r="I59" s="28">
        <v>4885.2</v>
      </c>
      <c r="J59" s="28">
        <v>0</v>
      </c>
      <c r="K59" s="28">
        <v>376160.4</v>
      </c>
      <c r="L59" s="28">
        <v>0</v>
      </c>
      <c r="M59" s="28">
        <v>0</v>
      </c>
      <c r="N59" s="28">
        <v>269346.8</v>
      </c>
      <c r="O59" s="28">
        <v>2449476.04</v>
      </c>
      <c r="P59" s="24">
        <f t="shared" si="22"/>
        <v>4153857.95</v>
      </c>
    </row>
    <row r="60" spans="1:16" s="18" customFormat="1" ht="18.75" x14ac:dyDescent="0.3">
      <c r="A60" s="27" t="s">
        <v>49</v>
      </c>
      <c r="B60" s="28">
        <v>5000000</v>
      </c>
      <c r="C60" s="28">
        <v>6923300</v>
      </c>
      <c r="D60" s="28">
        <v>0</v>
      </c>
      <c r="E60" s="28">
        <v>0</v>
      </c>
      <c r="F60" s="28">
        <v>2137206.6</v>
      </c>
      <c r="G60" s="28">
        <v>0</v>
      </c>
      <c r="H60" s="28">
        <v>0</v>
      </c>
      <c r="I60" s="28">
        <v>1836092.6</v>
      </c>
      <c r="J60" s="28">
        <v>-1836092.6</v>
      </c>
      <c r="K60" s="28">
        <v>1836092.6</v>
      </c>
      <c r="L60" s="28">
        <v>0</v>
      </c>
      <c r="M60" s="28">
        <v>0</v>
      </c>
      <c r="N60" s="28">
        <v>0</v>
      </c>
      <c r="O60" s="28">
        <v>0</v>
      </c>
      <c r="P60" s="24">
        <f t="shared" si="22"/>
        <v>3973299.2</v>
      </c>
    </row>
    <row r="61" spans="1:16" s="18" customFormat="1" ht="18.75" x14ac:dyDescent="0.3">
      <c r="A61" s="27" t="s">
        <v>50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4">
        <f t="shared" si="22"/>
        <v>0</v>
      </c>
    </row>
    <row r="62" spans="1:16" s="18" customFormat="1" ht="18.75" x14ac:dyDescent="0.3">
      <c r="A62" s="27" t="s">
        <v>51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4">
        <f t="shared" si="22"/>
        <v>0</v>
      </c>
    </row>
    <row r="63" spans="1:16" s="18" customFormat="1" ht="18.75" x14ac:dyDescent="0.3">
      <c r="A63" s="27" t="s">
        <v>52</v>
      </c>
      <c r="B63" s="28">
        <v>3051000000</v>
      </c>
      <c r="C63" s="28">
        <v>3030460439</v>
      </c>
      <c r="D63" s="28">
        <v>0</v>
      </c>
      <c r="E63" s="28">
        <v>94763481.890000001</v>
      </c>
      <c r="F63" s="28">
        <v>689701313.47000003</v>
      </c>
      <c r="G63" s="28">
        <v>304891199.44</v>
      </c>
      <c r="H63" s="28">
        <v>5145961.33</v>
      </c>
      <c r="I63" s="28">
        <v>170883342.09999999</v>
      </c>
      <c r="J63" s="28">
        <v>403237089.88</v>
      </c>
      <c r="K63" s="28">
        <v>338001483.11000001</v>
      </c>
      <c r="L63" s="28">
        <v>152323448.13</v>
      </c>
      <c r="M63" s="28">
        <v>130991844.44</v>
      </c>
      <c r="N63" s="28">
        <v>308892170.55000001</v>
      </c>
      <c r="O63" s="28">
        <v>356726563.02999997</v>
      </c>
      <c r="P63" s="24">
        <f t="shared" si="22"/>
        <v>2955557897.3699999</v>
      </c>
    </row>
    <row r="64" spans="1:16" s="18" customFormat="1" ht="18.75" x14ac:dyDescent="0.3">
      <c r="A64" s="25" t="s">
        <v>53</v>
      </c>
      <c r="B64" s="24">
        <f t="shared" ref="B64:D64" si="79">SUM(B65:B68)</f>
        <v>4566914117</v>
      </c>
      <c r="C64" s="24">
        <f t="shared" si="79"/>
        <v>9653879679</v>
      </c>
      <c r="D64" s="24">
        <f t="shared" si="79"/>
        <v>0</v>
      </c>
      <c r="E64" s="24">
        <f t="shared" ref="E64" si="80">SUM(E65:E68)</f>
        <v>68856455.340000004</v>
      </c>
      <c r="F64" s="24">
        <f t="shared" ref="F64" si="81">SUM(F65:F68)</f>
        <v>1060646417.4</v>
      </c>
      <c r="G64" s="24">
        <f t="shared" ref="G64" si="82">SUM(G65:G68)</f>
        <v>625338679.07999992</v>
      </c>
      <c r="H64" s="24">
        <f t="shared" ref="H64" si="83">SUM(H65:H68)</f>
        <v>916560671.91999996</v>
      </c>
      <c r="I64" s="24">
        <f t="shared" ref="I64" si="84">SUM(I65:I68)</f>
        <v>420661897.88</v>
      </c>
      <c r="J64" s="24">
        <f>SUM(J65:J68)</f>
        <v>408909840.25</v>
      </c>
      <c r="K64" s="24">
        <f t="shared" ref="K64" si="85">SUM(K65:K68)</f>
        <v>689557172.01999998</v>
      </c>
      <c r="L64" s="24">
        <f t="shared" ref="L64" si="86">SUM(L65:L68)</f>
        <v>261762845.66</v>
      </c>
      <c r="M64" s="24">
        <f t="shared" ref="M64" si="87">SUM(M65:M68)</f>
        <v>1923576733.6400001</v>
      </c>
      <c r="N64" s="24">
        <f t="shared" ref="N64" si="88">SUM(N65:N68)</f>
        <v>196776781.74000001</v>
      </c>
      <c r="O64" s="24">
        <f t="shared" ref="O64" si="89">SUM(O65:O68)</f>
        <v>1062472745.8199999</v>
      </c>
      <c r="P64" s="24">
        <f t="shared" si="22"/>
        <v>7635120240.75</v>
      </c>
    </row>
    <row r="65" spans="1:16" s="18" customFormat="1" ht="18.75" x14ac:dyDescent="0.3">
      <c r="A65" s="27" t="s">
        <v>54</v>
      </c>
      <c r="B65" s="28">
        <v>20000000</v>
      </c>
      <c r="C65" s="28">
        <v>22000000</v>
      </c>
      <c r="D65" s="28">
        <v>0</v>
      </c>
      <c r="E65" s="28">
        <v>0</v>
      </c>
      <c r="F65" s="28">
        <v>4334899.51</v>
      </c>
      <c r="G65" s="28">
        <v>117924.93</v>
      </c>
      <c r="H65" s="28">
        <v>211347.65</v>
      </c>
      <c r="I65" s="28">
        <v>5831733.8600000003</v>
      </c>
      <c r="J65" s="28">
        <v>0</v>
      </c>
      <c r="K65" s="28">
        <v>3889280.06</v>
      </c>
      <c r="L65" s="28">
        <v>367992</v>
      </c>
      <c r="M65" s="28">
        <v>0</v>
      </c>
      <c r="N65" s="28">
        <v>170678.28</v>
      </c>
      <c r="O65" s="28">
        <v>267517.28000000003</v>
      </c>
      <c r="P65" s="24">
        <f t="shared" si="22"/>
        <v>15191373.569999998</v>
      </c>
    </row>
    <row r="66" spans="1:16" s="18" customFormat="1" ht="18.75" x14ac:dyDescent="0.3">
      <c r="A66" s="27" t="s">
        <v>55</v>
      </c>
      <c r="B66" s="28">
        <v>4546914117</v>
      </c>
      <c r="C66" s="28">
        <v>9631879679</v>
      </c>
      <c r="D66" s="28">
        <v>0</v>
      </c>
      <c r="E66" s="28">
        <v>68856455.340000004</v>
      </c>
      <c r="F66" s="28">
        <v>1056311517.89</v>
      </c>
      <c r="G66" s="28">
        <v>625220754.14999998</v>
      </c>
      <c r="H66" s="28">
        <v>916349324.26999998</v>
      </c>
      <c r="I66" s="28">
        <v>414830164.01999998</v>
      </c>
      <c r="J66" s="28">
        <v>408909840.25</v>
      </c>
      <c r="K66" s="28">
        <v>685667891.96000004</v>
      </c>
      <c r="L66" s="28">
        <v>261394853.66</v>
      </c>
      <c r="M66" s="28">
        <v>1923576733.6400001</v>
      </c>
      <c r="N66" s="28">
        <v>196606103.46000001</v>
      </c>
      <c r="O66" s="28">
        <v>1062205228.54</v>
      </c>
      <c r="P66" s="24">
        <f t="shared" si="22"/>
        <v>7619928867.1800003</v>
      </c>
    </row>
    <row r="67" spans="1:16" s="18" customFormat="1" ht="18.75" x14ac:dyDescent="0.3">
      <c r="A67" s="27" t="s">
        <v>56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4">
        <f t="shared" si="22"/>
        <v>0</v>
      </c>
    </row>
    <row r="68" spans="1:16" s="18" customFormat="1" ht="18.75" x14ac:dyDescent="0.3">
      <c r="A68" s="27" t="s">
        <v>57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4">
        <f t="shared" si="22"/>
        <v>0</v>
      </c>
    </row>
    <row r="69" spans="1:16" s="18" customFormat="1" ht="18.75" x14ac:dyDescent="0.3">
      <c r="A69" s="25" t="s">
        <v>58</v>
      </c>
      <c r="B69" s="24">
        <f t="shared" ref="B69:D69" si="90">SUM(B70:B71)</f>
        <v>0</v>
      </c>
      <c r="C69" s="24">
        <f t="shared" si="90"/>
        <v>0</v>
      </c>
      <c r="D69" s="24">
        <f t="shared" si="90"/>
        <v>0</v>
      </c>
      <c r="E69" s="24">
        <f t="shared" ref="E69" si="91">SUM(E70:E71)</f>
        <v>0</v>
      </c>
      <c r="F69" s="24">
        <f t="shared" ref="F69" si="92">SUM(F70:F71)</f>
        <v>0</v>
      </c>
      <c r="G69" s="24">
        <f t="shared" ref="G69" si="93">SUM(G70:G71)</f>
        <v>0</v>
      </c>
      <c r="H69" s="24">
        <f t="shared" ref="H69" si="94">SUM(H70:H71)</f>
        <v>0</v>
      </c>
      <c r="I69" s="24">
        <f t="shared" ref="I69" si="95">SUM(I70:I71)</f>
        <v>0</v>
      </c>
      <c r="J69" s="24">
        <f>SUM(J70:J71)</f>
        <v>0</v>
      </c>
      <c r="K69" s="24">
        <f t="shared" ref="K69" si="96">SUM(K70:K71)</f>
        <v>0</v>
      </c>
      <c r="L69" s="24">
        <f t="shared" ref="L69" si="97">SUM(L70:L71)</f>
        <v>0</v>
      </c>
      <c r="M69" s="24">
        <f t="shared" ref="M69" si="98">SUM(M70:M71)</f>
        <v>0</v>
      </c>
      <c r="N69" s="24">
        <f t="shared" ref="N69" si="99">SUM(N70:N71)</f>
        <v>0</v>
      </c>
      <c r="O69" s="24">
        <f t="shared" ref="O69" si="100">SUM(O70:O71)</f>
        <v>0</v>
      </c>
      <c r="P69" s="24">
        <f t="shared" si="22"/>
        <v>0</v>
      </c>
    </row>
    <row r="70" spans="1:16" s="18" customFormat="1" ht="18.75" x14ac:dyDescent="0.3">
      <c r="A70" s="27" t="s">
        <v>59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4">
        <f t="shared" si="22"/>
        <v>0</v>
      </c>
    </row>
    <row r="71" spans="1:16" s="18" customFormat="1" ht="18.75" x14ac:dyDescent="0.3">
      <c r="A71" s="27" t="s">
        <v>60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4">
        <f t="shared" si="22"/>
        <v>0</v>
      </c>
    </row>
    <row r="72" spans="1:16" s="18" customFormat="1" ht="18.75" x14ac:dyDescent="0.3">
      <c r="A72" s="25" t="s">
        <v>61</v>
      </c>
      <c r="B72" s="24">
        <f t="shared" ref="B72:D72" si="101">SUM(B73:B75)</f>
        <v>0</v>
      </c>
      <c r="C72" s="24">
        <f t="shared" si="101"/>
        <v>0</v>
      </c>
      <c r="D72" s="24">
        <f t="shared" si="101"/>
        <v>0</v>
      </c>
      <c r="E72" s="24">
        <f t="shared" ref="E72" si="102">SUM(E73:E75)</f>
        <v>0</v>
      </c>
      <c r="F72" s="24">
        <f t="shared" ref="F72" si="103">SUM(F73:F75)</f>
        <v>0</v>
      </c>
      <c r="G72" s="24">
        <f t="shared" ref="G72" si="104">SUM(G73:G75)</f>
        <v>0</v>
      </c>
      <c r="H72" s="24">
        <f t="shared" ref="H72" si="105">SUM(H73:H75)</f>
        <v>0</v>
      </c>
      <c r="I72" s="24">
        <f t="shared" ref="I72" si="106">SUM(I73:I75)</f>
        <v>0</v>
      </c>
      <c r="J72" s="24">
        <f>SUM(J73:J75)</f>
        <v>0</v>
      </c>
      <c r="K72" s="24">
        <f t="shared" ref="K72" si="107">SUM(K73:K75)</f>
        <v>0</v>
      </c>
      <c r="L72" s="24">
        <f t="shared" ref="L72" si="108">SUM(L73:L75)</f>
        <v>0</v>
      </c>
      <c r="M72" s="24">
        <f t="shared" ref="M72" si="109">SUM(M73:M75)</f>
        <v>0</v>
      </c>
      <c r="N72" s="24">
        <f t="shared" ref="N72" si="110">SUM(N73:N75)</f>
        <v>0</v>
      </c>
      <c r="O72" s="24">
        <f t="shared" ref="O72" si="111">SUM(O73:O75)</f>
        <v>0</v>
      </c>
      <c r="P72" s="24">
        <f t="shared" si="22"/>
        <v>0</v>
      </c>
    </row>
    <row r="73" spans="1:16" s="18" customFormat="1" ht="18.75" x14ac:dyDescent="0.3">
      <c r="A73" s="27" t="s">
        <v>62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4">
        <f t="shared" si="22"/>
        <v>0</v>
      </c>
    </row>
    <row r="74" spans="1:16" s="18" customFormat="1" ht="18.75" x14ac:dyDescent="0.3">
      <c r="A74" s="27" t="s">
        <v>63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4">
        <f t="shared" si="22"/>
        <v>0</v>
      </c>
    </row>
    <row r="75" spans="1:16" s="18" customFormat="1" ht="18.75" x14ac:dyDescent="0.3">
      <c r="A75" s="27" t="s">
        <v>64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4">
        <f t="shared" si="22"/>
        <v>0</v>
      </c>
    </row>
    <row r="76" spans="1:16" s="18" customFormat="1" ht="18.75" x14ac:dyDescent="0.3">
      <c r="A76" s="22" t="s">
        <v>67</v>
      </c>
      <c r="B76" s="23">
        <f t="shared" ref="B76:C76" si="112">B77+B80+B83</f>
        <v>0</v>
      </c>
      <c r="C76" s="23">
        <f t="shared" si="112"/>
        <v>0</v>
      </c>
      <c r="D76" s="23">
        <f t="shared" ref="D76" si="113">D77+D80+D83</f>
        <v>0</v>
      </c>
      <c r="E76" s="23">
        <f t="shared" ref="E76" si="114">E77+E80+E83</f>
        <v>0</v>
      </c>
      <c r="F76" s="23">
        <f t="shared" ref="F76" si="115">F77+F80+F83</f>
        <v>0</v>
      </c>
      <c r="G76" s="23">
        <f t="shared" ref="G76" si="116">G77+G80+G83</f>
        <v>0</v>
      </c>
      <c r="H76" s="23">
        <f t="shared" ref="H76" si="117">H77+H80+H83</f>
        <v>0</v>
      </c>
      <c r="I76" s="23">
        <f t="shared" ref="I76" si="118">I77+I80+I83</f>
        <v>0</v>
      </c>
      <c r="J76" s="23">
        <f t="shared" ref="J76" si="119">J77+J80+J83</f>
        <v>0</v>
      </c>
      <c r="K76" s="23">
        <f t="shared" ref="K76" si="120">K77+K80+K83</f>
        <v>0</v>
      </c>
      <c r="L76" s="23">
        <f t="shared" ref="L76" si="121">L77+L80+L83</f>
        <v>0</v>
      </c>
      <c r="M76" s="23">
        <f t="shared" ref="M76" si="122">M77+M80+M83</f>
        <v>0</v>
      </c>
      <c r="N76" s="23">
        <f t="shared" ref="N76" si="123">N77+N80+N83</f>
        <v>0</v>
      </c>
      <c r="O76" s="23">
        <f t="shared" ref="O76" si="124">O77+O80+O83</f>
        <v>0</v>
      </c>
      <c r="P76" s="29">
        <f>SUM(D76:O76)</f>
        <v>0</v>
      </c>
    </row>
    <row r="77" spans="1:16" s="18" customFormat="1" ht="18.75" x14ac:dyDescent="0.3">
      <c r="A77" s="25" t="s">
        <v>68</v>
      </c>
      <c r="B77" s="24">
        <f t="shared" ref="B77:D77" si="125">SUM(B78:B79)</f>
        <v>0</v>
      </c>
      <c r="C77" s="24">
        <f t="shared" si="125"/>
        <v>0</v>
      </c>
      <c r="D77" s="24">
        <f t="shared" si="125"/>
        <v>0</v>
      </c>
      <c r="E77" s="24">
        <f t="shared" ref="E77" si="126">SUM(E78:E79)</f>
        <v>0</v>
      </c>
      <c r="F77" s="24">
        <f t="shared" ref="F77" si="127">SUM(F78:F79)</f>
        <v>0</v>
      </c>
      <c r="G77" s="24">
        <f t="shared" ref="G77" si="128">SUM(G78:G79)</f>
        <v>0</v>
      </c>
      <c r="H77" s="24">
        <f t="shared" ref="H77" si="129">SUM(H78:H79)</f>
        <v>0</v>
      </c>
      <c r="I77" s="24">
        <f t="shared" ref="I77" si="130">SUM(I78:I79)</f>
        <v>0</v>
      </c>
      <c r="J77" s="24">
        <f>SUM(J78:J79)</f>
        <v>0</v>
      </c>
      <c r="K77" s="24">
        <f t="shared" ref="K77" si="131">SUM(K78:K79)</f>
        <v>0</v>
      </c>
      <c r="L77" s="24">
        <f t="shared" ref="L77" si="132">SUM(L78:L79)</f>
        <v>0</v>
      </c>
      <c r="M77" s="24">
        <f t="shared" ref="M77" si="133">SUM(M78:M79)</f>
        <v>0</v>
      </c>
      <c r="N77" s="24">
        <f t="shared" ref="N77" si="134">SUM(N78:N79)</f>
        <v>0</v>
      </c>
      <c r="O77" s="24">
        <f t="shared" ref="O77" si="135">SUM(O78:O79)</f>
        <v>0</v>
      </c>
      <c r="P77" s="26">
        <f t="shared" ref="P77:P84" si="136">SUM(D77:O77)</f>
        <v>0</v>
      </c>
    </row>
    <row r="78" spans="1:16" s="18" customFormat="1" ht="18.75" x14ac:dyDescent="0.3">
      <c r="A78" s="27" t="s">
        <v>69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4">
        <f t="shared" si="136"/>
        <v>0</v>
      </c>
    </row>
    <row r="79" spans="1:16" s="18" customFormat="1" ht="18.75" x14ac:dyDescent="0.3">
      <c r="A79" s="27" t="s">
        <v>70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4">
        <f t="shared" si="136"/>
        <v>0</v>
      </c>
    </row>
    <row r="80" spans="1:16" s="18" customFormat="1" ht="18.75" x14ac:dyDescent="0.3">
      <c r="A80" s="25" t="s">
        <v>71</v>
      </c>
      <c r="B80" s="24">
        <f t="shared" ref="B80:D80" si="137">SUM(B81:B82)</f>
        <v>0</v>
      </c>
      <c r="C80" s="24">
        <f t="shared" si="137"/>
        <v>0</v>
      </c>
      <c r="D80" s="24">
        <f t="shared" si="137"/>
        <v>0</v>
      </c>
      <c r="E80" s="24">
        <f t="shared" ref="E80" si="138">SUM(E81:E82)</f>
        <v>0</v>
      </c>
      <c r="F80" s="24">
        <f t="shared" ref="F80" si="139">SUM(F81:F82)</f>
        <v>0</v>
      </c>
      <c r="G80" s="24">
        <f t="shared" ref="G80" si="140">SUM(G81:G82)</f>
        <v>0</v>
      </c>
      <c r="H80" s="24">
        <f t="shared" ref="H80" si="141">SUM(H81:H82)</f>
        <v>0</v>
      </c>
      <c r="I80" s="24">
        <f t="shared" ref="I80" si="142">SUM(I81:I82)</f>
        <v>0</v>
      </c>
      <c r="J80" s="24">
        <f>SUM(J81:J82)</f>
        <v>0</v>
      </c>
      <c r="K80" s="24">
        <f t="shared" ref="K80" si="143">SUM(K81:K82)</f>
        <v>0</v>
      </c>
      <c r="L80" s="24">
        <f t="shared" ref="L80" si="144">SUM(L81:L82)</f>
        <v>0</v>
      </c>
      <c r="M80" s="24">
        <f t="shared" ref="M80" si="145">SUM(M81:M82)</f>
        <v>0</v>
      </c>
      <c r="N80" s="24">
        <f t="shared" ref="N80" si="146">SUM(N81:N82)</f>
        <v>0</v>
      </c>
      <c r="O80" s="24">
        <f t="shared" ref="O80" si="147">SUM(O81:O82)</f>
        <v>0</v>
      </c>
      <c r="P80" s="24">
        <f t="shared" si="136"/>
        <v>0</v>
      </c>
    </row>
    <row r="81" spans="1:16" s="18" customFormat="1" ht="18.75" x14ac:dyDescent="0.3">
      <c r="A81" s="27" t="s">
        <v>72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4">
        <f t="shared" si="136"/>
        <v>0</v>
      </c>
    </row>
    <row r="82" spans="1:16" s="18" customFormat="1" ht="18.75" x14ac:dyDescent="0.3">
      <c r="A82" s="27" t="s">
        <v>73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4">
        <f t="shared" si="136"/>
        <v>0</v>
      </c>
    </row>
    <row r="83" spans="1:16" s="18" customFormat="1" ht="18.75" x14ac:dyDescent="0.3">
      <c r="A83" s="25" t="s">
        <v>74</v>
      </c>
      <c r="B83" s="24">
        <f t="shared" ref="B83:D83" si="148">SUM(B84)</f>
        <v>0</v>
      </c>
      <c r="C83" s="24">
        <f t="shared" si="148"/>
        <v>0</v>
      </c>
      <c r="D83" s="24">
        <f t="shared" si="148"/>
        <v>0</v>
      </c>
      <c r="E83" s="24">
        <f t="shared" ref="E83" si="149">SUM(E84)</f>
        <v>0</v>
      </c>
      <c r="F83" s="24">
        <f t="shared" ref="F83" si="150">SUM(F84)</f>
        <v>0</v>
      </c>
      <c r="G83" s="24">
        <f t="shared" ref="G83" si="151">SUM(G84)</f>
        <v>0</v>
      </c>
      <c r="H83" s="24">
        <f t="shared" ref="H83" si="152">SUM(H84)</f>
        <v>0</v>
      </c>
      <c r="I83" s="24">
        <f t="shared" ref="I83" si="153">SUM(I84)</f>
        <v>0</v>
      </c>
      <c r="J83" s="24">
        <f>SUM(J84)</f>
        <v>0</v>
      </c>
      <c r="K83" s="24">
        <f t="shared" ref="K83" si="154">SUM(K84)</f>
        <v>0</v>
      </c>
      <c r="L83" s="24">
        <f t="shared" ref="L83" si="155">SUM(L84)</f>
        <v>0</v>
      </c>
      <c r="M83" s="24">
        <f t="shared" ref="M83" si="156">SUM(M84)</f>
        <v>0</v>
      </c>
      <c r="N83" s="24">
        <f t="shared" ref="N83" si="157">SUM(N84)</f>
        <v>0</v>
      </c>
      <c r="O83" s="24">
        <f t="shared" ref="O83" si="158">SUM(O84)</f>
        <v>0</v>
      </c>
      <c r="P83" s="24">
        <f t="shared" si="136"/>
        <v>0</v>
      </c>
    </row>
    <row r="84" spans="1:16" s="18" customFormat="1" ht="18.75" x14ac:dyDescent="0.3">
      <c r="A84" s="27" t="s">
        <v>75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4">
        <f t="shared" si="136"/>
        <v>0</v>
      </c>
    </row>
    <row r="85" spans="1:16" s="18" customFormat="1" ht="18.75" x14ac:dyDescent="0.3">
      <c r="A85" s="30" t="s">
        <v>65</v>
      </c>
      <c r="B85" s="31">
        <f>B11+B76</f>
        <v>15809352501</v>
      </c>
      <c r="C85" s="31">
        <f>C11+C76</f>
        <v>20339161633</v>
      </c>
      <c r="D85" s="31">
        <f t="shared" ref="D85" si="159">D11+D76</f>
        <v>135803134.49000001</v>
      </c>
      <c r="E85" s="31">
        <f t="shared" ref="E85:I85" si="160">E11+E76</f>
        <v>664017949.32000005</v>
      </c>
      <c r="F85" s="31">
        <f t="shared" si="160"/>
        <v>2364474069.29</v>
      </c>
      <c r="G85" s="31">
        <f t="shared" si="160"/>
        <v>1212217209.6399999</v>
      </c>
      <c r="H85" s="31">
        <f t="shared" si="160"/>
        <v>1470053736.8199999</v>
      </c>
      <c r="I85" s="31">
        <f t="shared" si="160"/>
        <v>980698039.88</v>
      </c>
      <c r="J85" s="31">
        <f t="shared" ref="J85:O85" si="161">J11+J76</f>
        <v>1444682508.2399998</v>
      </c>
      <c r="K85" s="31">
        <f t="shared" si="161"/>
        <v>1390868497.3899999</v>
      </c>
      <c r="L85" s="31">
        <f t="shared" si="161"/>
        <v>752728789.24000001</v>
      </c>
      <c r="M85" s="31">
        <f t="shared" si="161"/>
        <v>2833017218.25</v>
      </c>
      <c r="N85" s="31">
        <f t="shared" si="161"/>
        <v>1769362184.46</v>
      </c>
      <c r="O85" s="31">
        <f t="shared" si="161"/>
        <v>2016720294.1699998</v>
      </c>
      <c r="P85" s="31">
        <f>SUM(D85:O85)</f>
        <v>17034643631.190001</v>
      </c>
    </row>
    <row r="86" spans="1:16" s="18" customFormat="1" ht="18.75" x14ac:dyDescent="0.3"/>
    <row r="110" spans="1:14" s="12" customFormat="1" ht="26.25" x14ac:dyDescent="0.4">
      <c r="A110" s="10" t="s">
        <v>96</v>
      </c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s="12" customFormat="1" ht="26.25" x14ac:dyDescent="0.4">
      <c r="A111" s="12" t="s">
        <v>97</v>
      </c>
      <c r="B111" s="1"/>
      <c r="C111" s="1"/>
      <c r="D111" s="1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75" bottom="1" header="0.25" footer="0.25"/>
  <pageSetup paperSize="5" scale="31" fitToWidth="0" fitToHeight="0" orientation="landscape" horizontalDpi="360" verticalDpi="360" r:id="rId1"/>
  <headerFooter>
    <oddFooter>&amp;R&amp;P/&amp;N
&amp;D
&amp;"-,Negrita Cursiva"&amp;14EJECUCION PRELIMINAR - SUJETA A VARIACIONES  DEBIDO AL PROCESO DE CIERRE DEL AÑO FISCAL 2023</oddFooter>
  </headerFooter>
  <rowBreaks count="1" manualBreakCount="1">
    <brk id="85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2024-01-08T14:40:57Z</cp:lastPrinted>
  <dcterms:created xsi:type="dcterms:W3CDTF">2021-07-29T18:58:50Z</dcterms:created>
  <dcterms:modified xsi:type="dcterms:W3CDTF">2024-01-08T14:41:43Z</dcterms:modified>
</cp:coreProperties>
</file>